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6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<sst xmlns="http://schemas.openxmlformats.org/spreadsheetml/2006/main" count="74" uniqueCount="46">
  <si>
    <t>ФИО</t>
  </si>
  <si>
    <t>Антипов Сергей Алексеевич</t>
  </si>
  <si>
    <t>Баданин Маским</t>
  </si>
  <si>
    <t>Белянин Игорь Валерьевич</t>
  </si>
  <si>
    <t>Береговский Владислав</t>
  </si>
  <si>
    <t>Бучацкий Роман Александрович</t>
  </si>
  <si>
    <t>Гладких Василий Владимирович</t>
  </si>
  <si>
    <t>Данилин Максим</t>
  </si>
  <si>
    <t>Никола Иван Владимирович</t>
  </si>
  <si>
    <t>Ногтев Сергей Алексеевич</t>
  </si>
  <si>
    <t>Петров Игорь</t>
  </si>
  <si>
    <t>Танцур Дмитрий</t>
  </si>
  <si>
    <t>Фадеев Роман</t>
  </si>
  <si>
    <t>Цай Владимир</t>
  </si>
  <si>
    <t>Ширинкин Аркадий Викторовчи</t>
  </si>
  <si>
    <t>e-mail</t>
  </si>
  <si>
    <t>asa14@rambler.ru</t>
  </si>
  <si>
    <t>none</t>
  </si>
  <si>
    <t>beregel@lsn.ru</t>
  </si>
  <si>
    <t>wladwork@mail.ru</t>
  </si>
  <si>
    <t>vfrcl@mail.ru</t>
  </si>
  <si>
    <t>nikolaivan@mail.ru</t>
  </si>
  <si>
    <t>vezynchik@nm.ru</t>
  </si>
  <si>
    <t>1gOrek@mail.ru</t>
  </si>
  <si>
    <t>lord.divius@gmail.ru</t>
  </si>
  <si>
    <t>tsai-v@yandex.ru</t>
  </si>
  <si>
    <t>shirinkinark@mail.ru</t>
  </si>
  <si>
    <t>Группа №611</t>
  </si>
  <si>
    <t>КР №1</t>
  </si>
  <si>
    <t>задача 1</t>
  </si>
  <si>
    <t>задача 2</t>
  </si>
  <si>
    <t>задача 3</t>
  </si>
  <si>
    <t>задача 4</t>
  </si>
  <si>
    <t>задача 5</t>
  </si>
  <si>
    <t>∑</t>
  </si>
  <si>
    <t>α</t>
  </si>
  <si>
    <t>задача 6</t>
  </si>
  <si>
    <t>1)</t>
  </si>
  <si>
    <t>2)</t>
  </si>
  <si>
    <t>3)</t>
  </si>
  <si>
    <t>Н</t>
  </si>
  <si>
    <t>Redmile@rambler.ru</t>
  </si>
  <si>
    <t>madroom@mail.ru</t>
  </si>
  <si>
    <t>КР №2</t>
  </si>
  <si>
    <t>ГРУППА №611.</t>
  </si>
  <si>
    <t>Оценка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</si>
</sst>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15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16" applyNumberFormat="1" applyBorder="1" applyAlignment="1">
      <alignment horizontal="center" vertical="center"/>
    </xf>
    <xf numFmtId="0" fontId="0" fillId="0" borderId="1" xfId="16" applyNumberForma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14@rambler.ru" TargetMode="External" /><Relationship Id="rId2" Type="http://schemas.openxmlformats.org/officeDocument/2006/relationships/hyperlink" Target="mailto:beregel@lsn.ru" TargetMode="External" /><Relationship Id="rId3" Type="http://schemas.openxmlformats.org/officeDocument/2006/relationships/hyperlink" Target="mailto:wladwork@mail.ru" TargetMode="External" /><Relationship Id="rId4" Type="http://schemas.openxmlformats.org/officeDocument/2006/relationships/hyperlink" Target="mailto:vfrcl@mail.ru" TargetMode="External" /><Relationship Id="rId5" Type="http://schemas.openxmlformats.org/officeDocument/2006/relationships/hyperlink" Target="mailto:nikolaivan@mail.ru" TargetMode="External" /><Relationship Id="rId6" Type="http://schemas.openxmlformats.org/officeDocument/2006/relationships/hyperlink" Target="mailto:vezynchik@nm.ru" TargetMode="External" /><Relationship Id="rId7" Type="http://schemas.openxmlformats.org/officeDocument/2006/relationships/hyperlink" Target="mailto:1gOrek@mail.ru" TargetMode="External" /><Relationship Id="rId8" Type="http://schemas.openxmlformats.org/officeDocument/2006/relationships/hyperlink" Target="mailto:lord.divius@gmail.ru" TargetMode="External" /><Relationship Id="rId9" Type="http://schemas.openxmlformats.org/officeDocument/2006/relationships/hyperlink" Target="mailto:tsai-v@yandex.ru" TargetMode="External" /><Relationship Id="rId10" Type="http://schemas.openxmlformats.org/officeDocument/2006/relationships/hyperlink" Target="mailto:shirinkinark@mail.ru" TargetMode="External" /><Relationship Id="rId11" Type="http://schemas.openxmlformats.org/officeDocument/2006/relationships/hyperlink" Target="mailto:Redmile@rambler.ru" TargetMode="External" /><Relationship Id="rId12" Type="http://schemas.openxmlformats.org/officeDocument/2006/relationships/hyperlink" Target="mailto:madroom@mail.ru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workbookViewId="0" topLeftCell="B1">
      <selection activeCell="U3" sqref="U3"/>
    </sheetView>
  </sheetViews>
  <sheetFormatPr defaultColWidth="9.00390625" defaultRowHeight="12.75"/>
  <cols>
    <col min="1" max="1" width="38.75390625" style="0" customWidth="1"/>
    <col min="2" max="2" width="19.875" style="0" customWidth="1"/>
    <col min="3" max="5" width="5.75390625" style="0" customWidth="1"/>
    <col min="17" max="19" width="5.75390625" style="0" customWidth="1"/>
    <col min="20" max="20" width="5.625" style="0" customWidth="1"/>
    <col min="21" max="21" width="8.25390625" style="0" customWidth="1"/>
    <col min="27" max="27" width="13.00390625" style="0" customWidth="1"/>
    <col min="28" max="28" width="29.25390625" style="0" customWidth="1"/>
    <col min="29" max="32" width="5.75390625" style="0" customWidth="1"/>
  </cols>
  <sheetData>
    <row r="1" spans="1:2" ht="12.75">
      <c r="A1" s="63" t="s">
        <v>27</v>
      </c>
      <c r="B1" s="63"/>
    </row>
    <row r="4" ht="12.75">
      <c r="A4" s="24" t="s">
        <v>44</v>
      </c>
    </row>
    <row r="5" spans="5:27" ht="12.75">
      <c r="E5" s="3"/>
      <c r="F5" s="64" t="s">
        <v>28</v>
      </c>
      <c r="G5" s="65"/>
      <c r="H5" s="65"/>
      <c r="I5" s="65"/>
      <c r="J5" s="65"/>
      <c r="K5" s="65"/>
      <c r="L5" s="65"/>
      <c r="M5" s="65"/>
      <c r="N5" s="65"/>
      <c r="O5" s="65"/>
      <c r="P5" s="25"/>
      <c r="Q5" s="15"/>
      <c r="R5" s="16"/>
      <c r="S5" s="16"/>
      <c r="T5" s="18"/>
      <c r="U5" s="64" t="s">
        <v>43</v>
      </c>
      <c r="V5" s="65"/>
      <c r="W5" s="65"/>
      <c r="X5" s="65"/>
      <c r="Y5" s="65"/>
      <c r="Z5" s="65"/>
      <c r="AA5" s="30"/>
    </row>
    <row r="6" spans="1:32" ht="12.75">
      <c r="A6" s="44" t="s">
        <v>0</v>
      </c>
      <c r="B6" s="44" t="s">
        <v>15</v>
      </c>
      <c r="C6" s="44">
        <v>1.01</v>
      </c>
      <c r="D6" s="44">
        <v>8.09</v>
      </c>
      <c r="E6" s="66">
        <v>15.09</v>
      </c>
      <c r="F6" s="67" t="s">
        <v>29</v>
      </c>
      <c r="G6" s="34" t="s">
        <v>30</v>
      </c>
      <c r="H6" s="55" t="s">
        <v>31</v>
      </c>
      <c r="I6" s="56"/>
      <c r="J6" s="57"/>
      <c r="K6" s="58" t="s">
        <v>32</v>
      </c>
      <c r="L6" s="36" t="s">
        <v>33</v>
      </c>
      <c r="M6" s="37"/>
      <c r="N6" s="60" t="s">
        <v>36</v>
      </c>
      <c r="O6" s="53" t="s">
        <v>34</v>
      </c>
      <c r="P6" s="46" t="s">
        <v>45</v>
      </c>
      <c r="Q6" s="48">
        <v>22.09</v>
      </c>
      <c r="R6" s="62">
        <v>38996</v>
      </c>
      <c r="S6" s="62">
        <v>39003</v>
      </c>
      <c r="T6" s="49">
        <v>39010</v>
      </c>
      <c r="U6" s="38" t="s">
        <v>29</v>
      </c>
      <c r="V6" s="69" t="s">
        <v>30</v>
      </c>
      <c r="W6" s="69" t="s">
        <v>31</v>
      </c>
      <c r="X6" s="48" t="s">
        <v>32</v>
      </c>
      <c r="Y6" s="34" t="s">
        <v>33</v>
      </c>
      <c r="Z6" s="66" t="s">
        <v>34</v>
      </c>
      <c r="AA6" s="46" t="s">
        <v>45</v>
      </c>
      <c r="AB6" s="44" t="s">
        <v>0</v>
      </c>
      <c r="AC6" s="62">
        <v>39017</v>
      </c>
      <c r="AD6" s="62">
        <v>39024</v>
      </c>
      <c r="AE6" s="62">
        <v>39031</v>
      </c>
      <c r="AF6" s="62">
        <v>39038</v>
      </c>
    </row>
    <row r="7" spans="1:32" ht="13.5" thickBot="1">
      <c r="A7" s="44"/>
      <c r="B7" s="44"/>
      <c r="C7" s="44"/>
      <c r="D7" s="44"/>
      <c r="E7" s="66"/>
      <c r="F7" s="68"/>
      <c r="G7" s="35"/>
      <c r="H7" s="12" t="s">
        <v>37</v>
      </c>
      <c r="I7" s="12" t="s">
        <v>38</v>
      </c>
      <c r="J7" s="12" t="s">
        <v>39</v>
      </c>
      <c r="K7" s="59"/>
      <c r="L7" s="11" t="s">
        <v>37</v>
      </c>
      <c r="M7" s="11" t="s">
        <v>38</v>
      </c>
      <c r="N7" s="61"/>
      <c r="O7" s="54"/>
      <c r="P7" s="47"/>
      <c r="Q7" s="48"/>
      <c r="R7" s="62"/>
      <c r="S7" s="62"/>
      <c r="T7" s="49"/>
      <c r="U7" s="68"/>
      <c r="V7" s="35"/>
      <c r="W7" s="35"/>
      <c r="X7" s="70"/>
      <c r="Y7" s="35"/>
      <c r="Z7" s="71"/>
      <c r="AA7" s="47"/>
      <c r="AB7" s="44"/>
      <c r="AC7" s="62"/>
      <c r="AD7" s="62"/>
      <c r="AE7" s="62"/>
      <c r="AF7" s="62"/>
    </row>
    <row r="8" spans="1:28" ht="12.75">
      <c r="A8" t="s">
        <v>1</v>
      </c>
      <c r="B8" s="1" t="s">
        <v>16</v>
      </c>
      <c r="E8" s="3"/>
      <c r="F8" s="7">
        <v>1</v>
      </c>
      <c r="G8" s="9">
        <v>1</v>
      </c>
      <c r="H8" s="9">
        <v>0.33</v>
      </c>
      <c r="I8" s="9">
        <v>0.33</v>
      </c>
      <c r="J8" s="9">
        <v>0</v>
      </c>
      <c r="K8" s="9">
        <v>1</v>
      </c>
      <c r="L8" s="9">
        <v>0.5</v>
      </c>
      <c r="M8" s="9">
        <v>0.5</v>
      </c>
      <c r="N8" s="2">
        <v>1</v>
      </c>
      <c r="O8" s="3">
        <f>SUM(F8:N8)</f>
        <v>5.66</v>
      </c>
      <c r="P8" s="26">
        <f>O8*5/6</f>
        <v>4.716666666666667</v>
      </c>
      <c r="Q8" s="5"/>
      <c r="R8" s="5"/>
      <c r="S8" s="5"/>
      <c r="T8" s="6"/>
      <c r="U8" s="72">
        <v>1</v>
      </c>
      <c r="V8" s="73"/>
      <c r="W8" s="74">
        <v>1</v>
      </c>
      <c r="X8" s="73"/>
      <c r="Y8" s="21">
        <v>1</v>
      </c>
      <c r="Z8" s="6">
        <f>SUM(U8:Y8)</f>
        <v>3</v>
      </c>
      <c r="AA8" s="28">
        <f>SUM(U8:Y8)*5/3</f>
        <v>5</v>
      </c>
      <c r="AB8" t="s">
        <v>1</v>
      </c>
    </row>
    <row r="9" spans="1:28" ht="12.75">
      <c r="A9" t="s">
        <v>2</v>
      </c>
      <c r="B9" s="1" t="s">
        <v>41</v>
      </c>
      <c r="E9" s="3"/>
      <c r="F9" s="7">
        <v>1</v>
      </c>
      <c r="G9" s="9">
        <v>1</v>
      </c>
      <c r="H9" s="9">
        <v>0.33</v>
      </c>
      <c r="I9" s="9">
        <v>0.33</v>
      </c>
      <c r="J9" s="9">
        <v>0.24</v>
      </c>
      <c r="K9" s="9">
        <v>1</v>
      </c>
      <c r="L9" s="9">
        <v>0.5</v>
      </c>
      <c r="M9" s="13">
        <v>0.5</v>
      </c>
      <c r="N9" s="2">
        <v>1</v>
      </c>
      <c r="O9" s="3">
        <f aca="true" t="shared" si="0" ref="O9:O21">SUM(F9:N9)</f>
        <v>5.9</v>
      </c>
      <c r="P9" s="26">
        <f aca="true" t="shared" si="1" ref="P9:P21">O9*5/6</f>
        <v>4.916666666666667</v>
      </c>
      <c r="Q9" s="5"/>
      <c r="R9" s="5"/>
      <c r="S9" s="5"/>
      <c r="T9" s="6"/>
      <c r="U9" s="75">
        <v>1</v>
      </c>
      <c r="V9" s="76"/>
      <c r="W9" s="39">
        <v>1</v>
      </c>
      <c r="X9" s="40"/>
      <c r="Y9" s="21">
        <v>1</v>
      </c>
      <c r="Z9" s="6">
        <f aca="true" t="shared" si="2" ref="Z9:Z21">SUM(U9:Y9)</f>
        <v>3</v>
      </c>
      <c r="AA9" s="28">
        <f>SUM(U9:Y9)*5/3</f>
        <v>5</v>
      </c>
      <c r="AB9" t="s">
        <v>2</v>
      </c>
    </row>
    <row r="10" spans="1:32" ht="12.75">
      <c r="A10" t="s">
        <v>3</v>
      </c>
      <c r="B10" t="s">
        <v>17</v>
      </c>
      <c r="E10" s="3"/>
      <c r="F10" s="7">
        <v>1</v>
      </c>
      <c r="G10" s="9">
        <v>1</v>
      </c>
      <c r="H10" s="9">
        <v>0.25</v>
      </c>
      <c r="I10" s="9">
        <v>0.25</v>
      </c>
      <c r="J10" s="9">
        <v>0</v>
      </c>
      <c r="K10" s="9">
        <v>1</v>
      </c>
      <c r="L10" s="9">
        <v>0</v>
      </c>
      <c r="M10" s="9">
        <v>0.5</v>
      </c>
      <c r="N10" s="2">
        <v>1</v>
      </c>
      <c r="O10" s="3">
        <f t="shared" si="0"/>
        <v>5</v>
      </c>
      <c r="P10" s="26">
        <f t="shared" si="1"/>
        <v>4.166666666666667</v>
      </c>
      <c r="Q10" s="5"/>
      <c r="R10" s="5"/>
      <c r="S10" s="5"/>
      <c r="T10" s="6"/>
      <c r="U10" s="45">
        <v>1</v>
      </c>
      <c r="V10" s="40"/>
      <c r="W10" s="39">
        <v>1</v>
      </c>
      <c r="X10" s="40"/>
      <c r="Y10" s="21">
        <v>1</v>
      </c>
      <c r="Z10" s="6">
        <f t="shared" si="2"/>
        <v>3</v>
      </c>
      <c r="AA10" s="28">
        <f>SUM(U10:Y10)*5/3</f>
        <v>5</v>
      </c>
      <c r="AB10" t="s">
        <v>3</v>
      </c>
      <c r="AF10" s="33" t="s">
        <v>40</v>
      </c>
    </row>
    <row r="11" spans="1:32" ht="12.75">
      <c r="A11" t="s">
        <v>4</v>
      </c>
      <c r="B11" s="1" t="s">
        <v>18</v>
      </c>
      <c r="E11" s="3"/>
      <c r="F11" s="7">
        <v>1</v>
      </c>
      <c r="G11" s="9">
        <v>1</v>
      </c>
      <c r="H11" s="2">
        <v>0.34</v>
      </c>
      <c r="I11" s="9">
        <v>0.18</v>
      </c>
      <c r="J11" s="9">
        <v>0.34</v>
      </c>
      <c r="K11" s="9">
        <v>1</v>
      </c>
      <c r="L11" s="9">
        <v>0.5</v>
      </c>
      <c r="M11" s="9">
        <v>0.5</v>
      </c>
      <c r="N11" s="2">
        <v>1</v>
      </c>
      <c r="O11" s="3">
        <f t="shared" si="0"/>
        <v>5.859999999999999</v>
      </c>
      <c r="P11" s="26">
        <f t="shared" si="1"/>
        <v>4.883333333333333</v>
      </c>
      <c r="Q11" s="5"/>
      <c r="R11" s="5"/>
      <c r="S11" s="5"/>
      <c r="T11" s="6"/>
      <c r="U11" s="45">
        <v>0.4</v>
      </c>
      <c r="V11" s="40"/>
      <c r="W11" s="39">
        <v>1</v>
      </c>
      <c r="X11" s="40"/>
      <c r="Y11" s="21">
        <v>1</v>
      </c>
      <c r="Z11" s="6">
        <f t="shared" si="2"/>
        <v>2.4</v>
      </c>
      <c r="AA11" s="28">
        <f>SUM(U11:Y11)*5/3</f>
        <v>4</v>
      </c>
      <c r="AB11" t="s">
        <v>4</v>
      </c>
      <c r="AF11" s="33"/>
    </row>
    <row r="12" spans="1:32" ht="12.75">
      <c r="A12" t="s">
        <v>5</v>
      </c>
      <c r="B12" t="s">
        <v>17</v>
      </c>
      <c r="E12" s="3"/>
      <c r="F12" s="7">
        <v>0.5</v>
      </c>
      <c r="G12" s="2">
        <v>0.8</v>
      </c>
      <c r="H12" s="50">
        <v>0.8</v>
      </c>
      <c r="I12" s="51"/>
      <c r="J12" s="52"/>
      <c r="K12" s="9">
        <v>1</v>
      </c>
      <c r="L12" s="9">
        <v>0.4</v>
      </c>
      <c r="M12" s="9">
        <v>0.5</v>
      </c>
      <c r="N12" s="2">
        <v>1</v>
      </c>
      <c r="O12" s="3">
        <f t="shared" si="0"/>
        <v>5</v>
      </c>
      <c r="P12" s="26">
        <f t="shared" si="1"/>
        <v>4.166666666666667</v>
      </c>
      <c r="Q12" s="5"/>
      <c r="R12" s="5"/>
      <c r="S12" s="5"/>
      <c r="T12" s="6"/>
      <c r="U12" s="20">
        <v>0.5</v>
      </c>
      <c r="V12" s="21">
        <v>1</v>
      </c>
      <c r="W12" s="21">
        <v>1</v>
      </c>
      <c r="X12" s="5">
        <v>1</v>
      </c>
      <c r="Y12" s="21">
        <v>1</v>
      </c>
      <c r="Z12" s="32">
        <f t="shared" si="2"/>
        <v>4.5</v>
      </c>
      <c r="AA12" s="28">
        <f>SUM(U12:Y12)*5/5</f>
        <v>4.5</v>
      </c>
      <c r="AB12" t="s">
        <v>5</v>
      </c>
      <c r="AF12" s="33"/>
    </row>
    <row r="13" spans="1:32" ht="12.75">
      <c r="A13" t="s">
        <v>6</v>
      </c>
      <c r="B13" s="1" t="s">
        <v>19</v>
      </c>
      <c r="E13" s="3"/>
      <c r="F13" s="7">
        <v>1</v>
      </c>
      <c r="G13" s="9">
        <v>1</v>
      </c>
      <c r="H13" s="9">
        <v>0.34</v>
      </c>
      <c r="I13" s="9">
        <v>0</v>
      </c>
      <c r="J13" s="9">
        <v>0.16</v>
      </c>
      <c r="K13" s="9">
        <v>1</v>
      </c>
      <c r="L13" s="9">
        <v>0.4</v>
      </c>
      <c r="M13" s="9">
        <v>0.5</v>
      </c>
      <c r="N13" s="2">
        <v>1</v>
      </c>
      <c r="O13" s="3">
        <f t="shared" si="0"/>
        <v>5.4</v>
      </c>
      <c r="P13" s="26">
        <f t="shared" si="1"/>
        <v>4.5</v>
      </c>
      <c r="Q13" s="5"/>
      <c r="R13" s="5"/>
      <c r="S13" s="5"/>
      <c r="T13" s="6"/>
      <c r="U13" s="20">
        <v>0.8</v>
      </c>
      <c r="V13" s="21">
        <v>1</v>
      </c>
      <c r="W13" s="39">
        <v>0</v>
      </c>
      <c r="X13" s="40"/>
      <c r="Y13" s="21">
        <v>1</v>
      </c>
      <c r="Z13" s="32">
        <f t="shared" si="2"/>
        <v>2.8</v>
      </c>
      <c r="AA13" s="28">
        <f>SUM(U13:Y13)*5/4</f>
        <v>3.5</v>
      </c>
      <c r="AB13" t="s">
        <v>6</v>
      </c>
      <c r="AF13" s="33"/>
    </row>
    <row r="14" spans="1:32" ht="12.75">
      <c r="A14" t="s">
        <v>7</v>
      </c>
      <c r="B14" s="1" t="s">
        <v>20</v>
      </c>
      <c r="E14" s="3"/>
      <c r="F14" s="7">
        <v>1</v>
      </c>
      <c r="G14" s="9">
        <v>1</v>
      </c>
      <c r="H14" s="50">
        <v>0.8</v>
      </c>
      <c r="I14" s="51"/>
      <c r="J14" s="52"/>
      <c r="K14" s="9">
        <v>1</v>
      </c>
      <c r="L14" s="9">
        <v>0.5</v>
      </c>
      <c r="M14" s="9">
        <v>0.5</v>
      </c>
      <c r="N14" s="2">
        <v>1</v>
      </c>
      <c r="O14" s="3">
        <f t="shared" si="0"/>
        <v>5.8</v>
      </c>
      <c r="P14" s="26">
        <f t="shared" si="1"/>
        <v>4.833333333333333</v>
      </c>
      <c r="Q14" s="5"/>
      <c r="R14" s="5" t="s">
        <v>40</v>
      </c>
      <c r="S14" s="5"/>
      <c r="T14" s="6"/>
      <c r="U14" s="45">
        <v>1</v>
      </c>
      <c r="V14" s="40"/>
      <c r="W14" s="39">
        <v>1</v>
      </c>
      <c r="X14" s="40"/>
      <c r="Y14" s="21">
        <v>0.5</v>
      </c>
      <c r="Z14" s="6">
        <f>SUM(U14:Y14)</f>
        <v>2.5</v>
      </c>
      <c r="AA14" s="28">
        <f>Z14*5/3-1</f>
        <v>3.166666666666667</v>
      </c>
      <c r="AB14" t="s">
        <v>7</v>
      </c>
      <c r="AF14" s="33"/>
    </row>
    <row r="15" spans="1:32" ht="12.75">
      <c r="A15" t="s">
        <v>8</v>
      </c>
      <c r="B15" s="1" t="s">
        <v>21</v>
      </c>
      <c r="E15" s="3" t="s">
        <v>35</v>
      </c>
      <c r="F15" s="7">
        <v>1</v>
      </c>
      <c r="G15" s="9">
        <v>1</v>
      </c>
      <c r="H15" s="9">
        <v>0.33</v>
      </c>
      <c r="I15" s="9">
        <v>0.33</v>
      </c>
      <c r="J15" s="9">
        <v>0.24</v>
      </c>
      <c r="K15" s="9">
        <v>1</v>
      </c>
      <c r="L15" s="9">
        <v>0.5</v>
      </c>
      <c r="M15" s="9">
        <v>0.5</v>
      </c>
      <c r="N15" s="2">
        <v>1</v>
      </c>
      <c r="O15" s="3">
        <f t="shared" si="0"/>
        <v>5.9</v>
      </c>
      <c r="P15" s="26">
        <f t="shared" si="1"/>
        <v>4.916666666666667</v>
      </c>
      <c r="Q15" s="5"/>
      <c r="R15" s="5"/>
      <c r="S15" s="5"/>
      <c r="T15" s="6"/>
      <c r="U15" s="45">
        <v>0</v>
      </c>
      <c r="V15" s="40"/>
      <c r="W15" s="39">
        <v>0</v>
      </c>
      <c r="X15" s="40"/>
      <c r="Y15" s="31">
        <v>1.8</v>
      </c>
      <c r="Z15" s="6">
        <f t="shared" si="2"/>
        <v>1.8</v>
      </c>
      <c r="AA15" s="28">
        <f>SUM(U15:Y15)*5/3</f>
        <v>3</v>
      </c>
      <c r="AB15" t="s">
        <v>8</v>
      </c>
      <c r="AF15" s="33" t="s">
        <v>40</v>
      </c>
    </row>
    <row r="16" spans="1:32" ht="12.75">
      <c r="A16" t="s">
        <v>9</v>
      </c>
      <c r="B16" s="1" t="s">
        <v>22</v>
      </c>
      <c r="E16" s="3"/>
      <c r="F16" s="7">
        <v>1</v>
      </c>
      <c r="G16" s="9">
        <v>0.8</v>
      </c>
      <c r="H16" s="9">
        <v>0.33</v>
      </c>
      <c r="I16" s="9">
        <v>0.33</v>
      </c>
      <c r="J16" s="9">
        <v>0.34</v>
      </c>
      <c r="K16" s="9">
        <v>1</v>
      </c>
      <c r="L16" s="50">
        <v>0.8</v>
      </c>
      <c r="M16" s="52"/>
      <c r="N16" s="2">
        <v>1</v>
      </c>
      <c r="O16" s="3">
        <f t="shared" si="0"/>
        <v>5.6</v>
      </c>
      <c r="P16" s="26">
        <f t="shared" si="1"/>
        <v>4.666666666666667</v>
      </c>
      <c r="Q16" s="5"/>
      <c r="R16" s="5"/>
      <c r="S16" s="5"/>
      <c r="T16" s="6"/>
      <c r="U16" s="20">
        <v>1</v>
      </c>
      <c r="V16" s="21">
        <v>0.8</v>
      </c>
      <c r="W16" s="39">
        <v>0.8</v>
      </c>
      <c r="X16" s="40"/>
      <c r="Y16" s="21">
        <v>1</v>
      </c>
      <c r="Z16" s="6">
        <f t="shared" si="2"/>
        <v>3.6</v>
      </c>
      <c r="AA16" s="28">
        <f>SUM(U16:Y16)*5/4</f>
        <v>4.5</v>
      </c>
      <c r="AB16" t="s">
        <v>9</v>
      </c>
      <c r="AF16" s="33"/>
    </row>
    <row r="17" spans="1:32" ht="12.75">
      <c r="A17" t="s">
        <v>10</v>
      </c>
      <c r="B17" s="1" t="s">
        <v>23</v>
      </c>
      <c r="E17" s="3"/>
      <c r="F17" s="7">
        <v>1</v>
      </c>
      <c r="G17" s="9">
        <v>0</v>
      </c>
      <c r="H17" s="9">
        <v>0.33</v>
      </c>
      <c r="I17" s="9">
        <f>0.24</f>
        <v>0.24</v>
      </c>
      <c r="J17" s="9">
        <v>0.16</v>
      </c>
      <c r="K17" s="9">
        <v>1</v>
      </c>
      <c r="L17" s="9">
        <v>0.4</v>
      </c>
      <c r="M17" s="9">
        <v>0.5</v>
      </c>
      <c r="N17" s="2">
        <v>1</v>
      </c>
      <c r="O17" s="3">
        <f t="shared" si="0"/>
        <v>4.63</v>
      </c>
      <c r="P17" s="26">
        <f t="shared" si="1"/>
        <v>3.858333333333333</v>
      </c>
      <c r="Q17" s="5"/>
      <c r="R17" s="5"/>
      <c r="S17" s="5"/>
      <c r="T17" s="6"/>
      <c r="U17" s="20">
        <v>0.8</v>
      </c>
      <c r="V17" s="21">
        <v>1</v>
      </c>
      <c r="W17" s="39">
        <v>1</v>
      </c>
      <c r="X17" s="40"/>
      <c r="Y17" s="21">
        <v>1</v>
      </c>
      <c r="Z17" s="6">
        <f t="shared" si="2"/>
        <v>3.8</v>
      </c>
      <c r="AA17" s="28">
        <f>SUM(U17:Y17)*5/4</f>
        <v>4.75</v>
      </c>
      <c r="AB17" t="s">
        <v>10</v>
      </c>
      <c r="AF17" s="33"/>
    </row>
    <row r="18" spans="1:32" ht="12.75">
      <c r="A18" t="s">
        <v>11</v>
      </c>
      <c r="B18" s="1" t="s">
        <v>24</v>
      </c>
      <c r="E18" s="3"/>
      <c r="F18" s="7">
        <v>0.5</v>
      </c>
      <c r="G18" s="9">
        <v>1</v>
      </c>
      <c r="H18" s="9">
        <v>0</v>
      </c>
      <c r="I18" s="9">
        <v>0.23</v>
      </c>
      <c r="J18" s="9">
        <v>0.33</v>
      </c>
      <c r="K18" s="9">
        <v>1</v>
      </c>
      <c r="L18" s="9">
        <v>0.4</v>
      </c>
      <c r="M18" s="9">
        <v>0.4</v>
      </c>
      <c r="N18" s="2">
        <f>1</f>
        <v>1</v>
      </c>
      <c r="O18" s="3">
        <f t="shared" si="0"/>
        <v>4.859999999999999</v>
      </c>
      <c r="P18" s="26">
        <f t="shared" si="1"/>
        <v>4.05</v>
      </c>
      <c r="Q18" s="5"/>
      <c r="R18" s="5"/>
      <c r="S18" s="5"/>
      <c r="T18" s="6"/>
      <c r="U18" s="45">
        <v>0.8</v>
      </c>
      <c r="V18" s="40"/>
      <c r="W18" s="39">
        <v>1</v>
      </c>
      <c r="X18" s="40"/>
      <c r="Y18" s="21">
        <v>1</v>
      </c>
      <c r="Z18" s="32">
        <f t="shared" si="2"/>
        <v>2.8</v>
      </c>
      <c r="AA18" s="28">
        <f>SUM(U18:Y18)*5/3</f>
        <v>4.666666666666667</v>
      </c>
      <c r="AB18" t="s">
        <v>11</v>
      </c>
      <c r="AF18" s="33" t="s">
        <v>40</v>
      </c>
    </row>
    <row r="19" spans="1:28" ht="12.75">
      <c r="A19" t="s">
        <v>12</v>
      </c>
      <c r="B19" s="1" t="s">
        <v>42</v>
      </c>
      <c r="E19" s="3"/>
      <c r="F19" s="7">
        <v>1</v>
      </c>
      <c r="G19" s="9">
        <v>0.8</v>
      </c>
      <c r="H19" s="9">
        <v>0.33</v>
      </c>
      <c r="I19" s="9">
        <v>0.23</v>
      </c>
      <c r="J19" s="9">
        <v>0.24</v>
      </c>
      <c r="K19" s="9">
        <v>1</v>
      </c>
      <c r="L19" s="9">
        <v>0.25</v>
      </c>
      <c r="M19" s="9">
        <v>0.5</v>
      </c>
      <c r="N19" s="2">
        <v>1</v>
      </c>
      <c r="O19" s="3">
        <f t="shared" si="0"/>
        <v>5.35</v>
      </c>
      <c r="P19" s="26">
        <f t="shared" si="1"/>
        <v>4.458333333333333</v>
      </c>
      <c r="Q19" s="5"/>
      <c r="R19" s="5"/>
      <c r="S19" s="5"/>
      <c r="T19" s="6"/>
      <c r="U19" s="20">
        <v>0</v>
      </c>
      <c r="V19" s="21">
        <v>1</v>
      </c>
      <c r="W19" s="21">
        <v>1</v>
      </c>
      <c r="X19" s="5">
        <v>1</v>
      </c>
      <c r="Y19" s="21">
        <v>1</v>
      </c>
      <c r="Z19" s="6">
        <f t="shared" si="2"/>
        <v>4</v>
      </c>
      <c r="AA19" s="28">
        <f>SUM(U19:Y19)*5/5</f>
        <v>4</v>
      </c>
      <c r="AB19" t="s">
        <v>12</v>
      </c>
    </row>
    <row r="20" spans="1:28" ht="12.75">
      <c r="A20" t="s">
        <v>13</v>
      </c>
      <c r="B20" s="1" t="s">
        <v>25</v>
      </c>
      <c r="E20" s="3"/>
      <c r="F20" s="7">
        <v>0</v>
      </c>
      <c r="G20" s="9">
        <v>1</v>
      </c>
      <c r="H20" s="50">
        <v>0.8</v>
      </c>
      <c r="I20" s="51"/>
      <c r="J20" s="52"/>
      <c r="K20" s="9">
        <v>1</v>
      </c>
      <c r="L20" s="9">
        <v>0.5</v>
      </c>
      <c r="M20" s="9">
        <v>0</v>
      </c>
      <c r="N20" s="2">
        <v>1</v>
      </c>
      <c r="O20" s="3">
        <f t="shared" si="0"/>
        <v>4.3</v>
      </c>
      <c r="P20" s="26">
        <f t="shared" si="1"/>
        <v>3.5833333333333335</v>
      </c>
      <c r="Q20" s="5"/>
      <c r="R20" s="5"/>
      <c r="S20" s="5"/>
      <c r="T20" s="6"/>
      <c r="U20" s="20">
        <v>1</v>
      </c>
      <c r="V20" s="21">
        <v>1</v>
      </c>
      <c r="W20" s="21">
        <v>1</v>
      </c>
      <c r="X20" s="5">
        <v>1</v>
      </c>
      <c r="Y20" s="21">
        <v>1</v>
      </c>
      <c r="Z20" s="6">
        <f t="shared" si="2"/>
        <v>5</v>
      </c>
      <c r="AA20" s="28">
        <f>SUM(U20:Y20)*5/5</f>
        <v>5</v>
      </c>
      <c r="AB20" t="s">
        <v>13</v>
      </c>
    </row>
    <row r="21" spans="1:28" ht="13.5" thickBot="1">
      <c r="A21" t="s">
        <v>14</v>
      </c>
      <c r="B21" s="1" t="s">
        <v>26</v>
      </c>
      <c r="E21" s="3"/>
      <c r="F21" s="8">
        <v>0.9</v>
      </c>
      <c r="G21" s="10">
        <v>1</v>
      </c>
      <c r="H21" s="10">
        <v>0.33</v>
      </c>
      <c r="I21" s="10">
        <v>0.33</v>
      </c>
      <c r="J21" s="10">
        <v>0</v>
      </c>
      <c r="K21" s="10">
        <v>1</v>
      </c>
      <c r="L21" s="10">
        <v>0.5</v>
      </c>
      <c r="M21" s="10">
        <v>0.5</v>
      </c>
      <c r="N21" s="4">
        <v>1</v>
      </c>
      <c r="O21" s="14">
        <f t="shared" si="0"/>
        <v>5.5600000000000005</v>
      </c>
      <c r="P21" s="27">
        <f t="shared" si="1"/>
        <v>4.633333333333334</v>
      </c>
      <c r="Q21" s="5"/>
      <c r="R21" s="5"/>
      <c r="S21" s="5"/>
      <c r="T21" s="6"/>
      <c r="U21" s="41">
        <v>0.9</v>
      </c>
      <c r="V21" s="42"/>
      <c r="W21" s="43">
        <v>1</v>
      </c>
      <c r="X21" s="42"/>
      <c r="Y21" s="22">
        <v>1</v>
      </c>
      <c r="Z21" s="23">
        <f t="shared" si="2"/>
        <v>2.9</v>
      </c>
      <c r="AA21" s="29">
        <f>SUM(U21:Y21)*5/3</f>
        <v>4.833333333333333</v>
      </c>
      <c r="AB21" t="s">
        <v>14</v>
      </c>
    </row>
    <row r="22" ht="13.5" thickTop="1"/>
    <row r="23" ht="12.75">
      <c r="N23" s="17"/>
    </row>
    <row r="24" spans="14:16" ht="12.75">
      <c r="N24" s="17"/>
      <c r="O24" s="17"/>
      <c r="P24" s="17"/>
    </row>
    <row r="25" spans="13:14" ht="12.75">
      <c r="M25" s="17"/>
      <c r="N25" s="17"/>
    </row>
    <row r="26" ht="12.75">
      <c r="X26" s="17"/>
    </row>
    <row r="27" ht="12.75">
      <c r="X27" s="19"/>
    </row>
    <row r="28" ht="12.75">
      <c r="X28" s="17"/>
    </row>
  </sheetData>
  <mergeCells count="55">
    <mergeCell ref="AF6:AF7"/>
    <mergeCell ref="AC6:AC7"/>
    <mergeCell ref="AD6:AD7"/>
    <mergeCell ref="S6:S7"/>
    <mergeCell ref="AE6:AE7"/>
    <mergeCell ref="U8:V8"/>
    <mergeCell ref="W8:X8"/>
    <mergeCell ref="U9:V9"/>
    <mergeCell ref="W17:X17"/>
    <mergeCell ref="W16:X16"/>
    <mergeCell ref="W11:X11"/>
    <mergeCell ref="U11:V11"/>
    <mergeCell ref="U10:V10"/>
    <mergeCell ref="W10:X10"/>
    <mergeCell ref="U14:V14"/>
    <mergeCell ref="W14:X14"/>
    <mergeCell ref="U5:Z5"/>
    <mergeCell ref="L6:M6"/>
    <mergeCell ref="L16:M16"/>
    <mergeCell ref="U6:U7"/>
    <mergeCell ref="V6:V7"/>
    <mergeCell ref="W6:W7"/>
    <mergeCell ref="X6:X7"/>
    <mergeCell ref="Y6:Y7"/>
    <mergeCell ref="Z6:Z7"/>
    <mergeCell ref="A1:B1"/>
    <mergeCell ref="F5:O5"/>
    <mergeCell ref="A6:A7"/>
    <mergeCell ref="B6:B7"/>
    <mergeCell ref="C6:C7"/>
    <mergeCell ref="D6:D7"/>
    <mergeCell ref="E6:E7"/>
    <mergeCell ref="F6:F7"/>
    <mergeCell ref="G6:G7"/>
    <mergeCell ref="H20:J20"/>
    <mergeCell ref="K6:K7"/>
    <mergeCell ref="N6:N7"/>
    <mergeCell ref="H14:J14"/>
    <mergeCell ref="Q6:Q7"/>
    <mergeCell ref="P6:P7"/>
    <mergeCell ref="T6:T7"/>
    <mergeCell ref="H12:J12"/>
    <mergeCell ref="O6:O7"/>
    <mergeCell ref="H6:J6"/>
    <mergeCell ref="R6:R7"/>
    <mergeCell ref="W9:X9"/>
    <mergeCell ref="U21:V21"/>
    <mergeCell ref="W21:X21"/>
    <mergeCell ref="AB6:AB7"/>
    <mergeCell ref="U18:V18"/>
    <mergeCell ref="W18:X18"/>
    <mergeCell ref="W13:X13"/>
    <mergeCell ref="AA6:AA7"/>
    <mergeCell ref="U15:V15"/>
    <mergeCell ref="W15:X15"/>
  </mergeCells>
  <hyperlinks>
    <hyperlink ref="B8" r:id="rId1" display="asa14@rambler.ru"/>
    <hyperlink ref="B11" r:id="rId2" display="beregel@lsn.ru"/>
    <hyperlink ref="B13" r:id="rId3" display="wladwork@mail.ru"/>
    <hyperlink ref="B14" r:id="rId4" display="vfrcl@mail.ru"/>
    <hyperlink ref="B15" r:id="rId5" display="nikolaivan@mail.ru"/>
    <hyperlink ref="B16" r:id="rId6" display="vezynchik@nm.ru"/>
    <hyperlink ref="B17" r:id="rId7" display="1gOrek@mail.ru"/>
    <hyperlink ref="B18" r:id="rId8" display="lord.divius@gmail.ru"/>
    <hyperlink ref="B20" r:id="rId9" display="tsai-v@yandex.ru"/>
    <hyperlink ref="B21" r:id="rId10" display="shirinkinark@mail.ru"/>
    <hyperlink ref="B9" r:id="rId11" display="Redmile@rambler.ru"/>
    <hyperlink ref="B19" r:id="rId12" display="madroom@mail.ru"/>
  </hyperlinks>
  <printOptions/>
  <pageMargins left="0.75" right="0.75" top="1" bottom="1" header="0.5" footer="0.5"/>
  <pageSetup horizontalDpi="300" verticalDpi="3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Фриц</cp:lastModifiedBy>
  <dcterms:created xsi:type="dcterms:W3CDTF">2006-10-22T16:00:09Z</dcterms:created>
  <dcterms:modified xsi:type="dcterms:W3CDTF">2006-11-30T18:07:43Z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